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N:\＝●整理後フォルダ●＝\03施設係\006_賃貸借・備品\006_LED賃貸借（小中学校幼稚園）\R7_LEDリース用_既設照明数量書\"/>
    </mc:Choice>
  </mc:AlternateContent>
  <xr:revisionPtr revIDLastSave="0" documentId="13_ncr:1_{FE8B3CDE-004D-4719-9507-7B485712D677}" xr6:coauthVersionLast="36" xr6:coauthVersionMax="36" xr10:uidLastSave="{00000000-0000-0000-0000-000000000000}"/>
  <bookViews>
    <workbookView xWindow="0" yWindow="0" windowWidth="20490" windowHeight="7455" xr2:uid="{408E9067-406D-4B19-AFE3-C00B2A548142}"/>
  </bookViews>
  <sheets>
    <sheet name="総括表_既設数量調書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xlnm.Print_Area" localSheetId="0">総括表_既設数量調書!$A$1:$D$27</definedName>
    <definedName name="_xlnm.Print_Titles" localSheetId="0">総括表_既設数量調書!$4:$4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2" l="1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</calcChain>
</file>

<file path=xl/sharedStrings.xml><?xml version="1.0" encoding="utf-8"?>
<sst xmlns="http://schemas.openxmlformats.org/spreadsheetml/2006/main" count="31" uniqueCount="31">
  <si>
    <t>№</t>
    <phoneticPr fontId="1"/>
  </si>
  <si>
    <t>七生緑小学校</t>
    <rPh sb="0" eb="2">
      <t>ナナオ</t>
    </rPh>
    <rPh sb="2" eb="3">
      <t>ミドリ</t>
    </rPh>
    <phoneticPr fontId="1"/>
  </si>
  <si>
    <t>幼稚園</t>
    <rPh sb="0" eb="3">
      <t>ヨウチエン</t>
    </rPh>
    <phoneticPr fontId="1"/>
  </si>
  <si>
    <t>第二幼稚園</t>
    <rPh sb="0" eb="2">
      <t>ダイニ</t>
    </rPh>
    <rPh sb="2" eb="5">
      <t>ヨウチエン</t>
    </rPh>
    <phoneticPr fontId="1"/>
  </si>
  <si>
    <t>第七幼稚園</t>
    <rPh sb="0" eb="1">
      <t>ダイ</t>
    </rPh>
    <rPh sb="1" eb="2">
      <t>ナナ</t>
    </rPh>
    <rPh sb="2" eb="5">
      <t>ヨウチエン</t>
    </rPh>
    <phoneticPr fontId="1"/>
  </si>
  <si>
    <t>日野第四小学校</t>
    <phoneticPr fontId="1"/>
  </si>
  <si>
    <t>日野第五小学校</t>
    <phoneticPr fontId="1"/>
  </si>
  <si>
    <t>日野第六小学校</t>
    <phoneticPr fontId="1"/>
  </si>
  <si>
    <t>平山小学校</t>
    <phoneticPr fontId="1"/>
  </si>
  <si>
    <t>日野第八小学校</t>
    <phoneticPr fontId="1"/>
  </si>
  <si>
    <t>日野第七小学校</t>
    <phoneticPr fontId="1"/>
  </si>
  <si>
    <t>南平小学校</t>
    <phoneticPr fontId="1"/>
  </si>
  <si>
    <t>旭が丘小学校</t>
    <phoneticPr fontId="1"/>
  </si>
  <si>
    <t>東光寺小学校</t>
    <phoneticPr fontId="1"/>
  </si>
  <si>
    <t>仲田小学校</t>
    <phoneticPr fontId="1"/>
  </si>
  <si>
    <t>日野第一中学校</t>
    <phoneticPr fontId="1"/>
  </si>
  <si>
    <t>日野第二中学校</t>
    <phoneticPr fontId="1"/>
  </si>
  <si>
    <t>七生中学校</t>
    <phoneticPr fontId="1"/>
  </si>
  <si>
    <t>日野第三中学校</t>
    <phoneticPr fontId="1"/>
  </si>
  <si>
    <t>日野第四中学校</t>
    <phoneticPr fontId="1"/>
  </si>
  <si>
    <t>三沢中学校</t>
    <phoneticPr fontId="1"/>
  </si>
  <si>
    <t>大坂上中学校</t>
    <phoneticPr fontId="1"/>
  </si>
  <si>
    <t>平山中学校</t>
    <phoneticPr fontId="1"/>
  </si>
  <si>
    <t>LED賃貸借対象施設名</t>
    <rPh sb="3" eb="6">
      <t>チンタイシャク</t>
    </rPh>
    <rPh sb="6" eb="8">
      <t>タイショウ</t>
    </rPh>
    <phoneticPr fontId="1"/>
  </si>
  <si>
    <t>小学校</t>
    <rPh sb="0" eb="3">
      <t>ショウガッコウ</t>
    </rPh>
    <phoneticPr fontId="1"/>
  </si>
  <si>
    <t>中学校</t>
    <rPh sb="0" eb="1">
      <t>ガク</t>
    </rPh>
    <rPh sb="1" eb="2">
      <t>コウ</t>
    </rPh>
    <phoneticPr fontId="1"/>
  </si>
  <si>
    <t>総括表_既設数量調書</t>
    <phoneticPr fontId="1"/>
  </si>
  <si>
    <t>数量合計（台）</t>
    <rPh sb="0" eb="2">
      <t>スウリョウ</t>
    </rPh>
    <rPh sb="2" eb="4">
      <t>ゴウケイ</t>
    </rPh>
    <rPh sb="5" eb="6">
      <t>ダイ</t>
    </rPh>
    <phoneticPr fontId="1"/>
  </si>
  <si>
    <t>別紙３</t>
    <rPh sb="0" eb="2">
      <t>ベッシ</t>
    </rPh>
    <phoneticPr fontId="1"/>
  </si>
  <si>
    <t>合計</t>
    <rPh sb="0" eb="2">
      <t>ゴウケイ</t>
    </rPh>
    <phoneticPr fontId="1"/>
  </si>
  <si>
    <t>夢が丘小学校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</si>
</sst>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UD デジタル 教科書体 N-B"/>
      <family val="1"/>
      <charset val="128"/>
    </font>
    <font>
      <sz val="14"/>
      <name val="UD デジタル 教科書体 N-B"/>
      <family val="1"/>
      <charset val="128"/>
    </font>
    <font>
      <sz val="18"/>
      <name val="UD デジタル 教科書体 N-B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>
      <alignment vertical="center"/>
    </xf>
    <xf numFmtId="176" fontId="3" fillId="0" borderId="3" xfId="0" applyNumberFormat="1" applyFont="1" applyBorder="1">
      <alignment vertical="center"/>
    </xf>
    <xf numFmtId="176" fontId="3" fillId="0" borderId="8" xfId="0" applyNumberFormat="1" applyFont="1" applyBorder="1">
      <alignment vertical="center"/>
    </xf>
    <xf numFmtId="176" fontId="2" fillId="0" borderId="3" xfId="0" applyNumberFormat="1" applyFont="1" applyBorder="1" applyAlignment="1">
      <alignment horizontal="right" vertical="center" textRotation="255"/>
    </xf>
    <xf numFmtId="176" fontId="2" fillId="0" borderId="1" xfId="0" applyNumberFormat="1" applyFont="1" applyBorder="1" applyAlignment="1">
      <alignment horizontal="right" vertical="center" textRotation="255"/>
    </xf>
    <xf numFmtId="176" fontId="2" fillId="0" borderId="8" xfId="0" applyNumberFormat="1" applyFont="1" applyBorder="1" applyAlignment="1">
      <alignment horizontal="right" vertical="center" textRotation="255"/>
    </xf>
    <xf numFmtId="176" fontId="2" fillId="0" borderId="1" xfId="0" applyNumberFormat="1" applyFont="1" applyBorder="1" applyAlignment="1">
      <alignment horizontal="right" vertical="center"/>
    </xf>
    <xf numFmtId="176" fontId="2" fillId="0" borderId="8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right"/>
    </xf>
    <xf numFmtId="0" fontId="2" fillId="0" borderId="5" xfId="0" applyFont="1" applyBorder="1" applyAlignment="1">
      <alignment horizontal="center" vertical="distributed" textRotation="255" indent="8"/>
    </xf>
    <xf numFmtId="0" fontId="2" fillId="0" borderId="7" xfId="0" applyFont="1" applyBorder="1" applyAlignment="1">
      <alignment horizontal="center" vertical="distributed" textRotation="255" indent="8"/>
    </xf>
    <xf numFmtId="0" fontId="2" fillId="0" borderId="2" xfId="0" applyFont="1" applyBorder="1" applyAlignment="1">
      <alignment horizontal="center" vertical="distributed" textRotation="255" indent="4"/>
    </xf>
    <xf numFmtId="0" fontId="2" fillId="0" borderId="5" xfId="0" applyFont="1" applyBorder="1" applyAlignment="1">
      <alignment horizontal="center" vertical="distributed" textRotation="255" indent="4"/>
    </xf>
    <xf numFmtId="0" fontId="2" fillId="0" borderId="7" xfId="0" applyFont="1" applyBorder="1" applyAlignment="1">
      <alignment horizontal="center" vertical="distributed" textRotation="255" indent="4"/>
    </xf>
    <xf numFmtId="0" fontId="3" fillId="0" borderId="2" xfId="0" applyFont="1" applyBorder="1" applyAlignment="1">
      <alignment horizontal="center" vertical="center" textRotation="255" shrinkToFit="1"/>
    </xf>
    <xf numFmtId="0" fontId="3" fillId="0" borderId="7" xfId="0" applyFont="1" applyBorder="1" applyAlignment="1">
      <alignment horizontal="center" vertical="center" textRotation="255" shrinkToFit="1"/>
    </xf>
    <xf numFmtId="3" fontId="2" fillId="0" borderId="6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3567;1.&#26085;&#37326;&#31532;&#22235;&#23567;&#23398;&#26657;_&#26082;&#35373;&#29031;&#26126;&#25968;&#37327;&#2636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23567;10.&#20210;&#30000;&#23567;&#23398;&#26657;_&#26082;&#35373;&#29031;&#26126;&#25968;&#37327;&#2636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23567;11.&#22818;&#12364;&#19992;&#23567;&#23398;&#26657;_&#26082;&#35373;&#29031;&#26126;&#25968;&#37327;&#2636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23567;12.&#19971;&#29983;&#32209;&#23567;&#23398;&#26657;_&#26082;&#35373;&#29031;&#26126;&#25968;&#37327;&#2636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20013;1.&#26085;&#37326;&#31532;&#19968;&#20013;&#23398;&#26657;_&#26082;&#35373;&#29031;&#26126;&#25968;&#37327;&#2636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&#20013;2.&#26085;&#37326;&#31532;&#20108;&#20013;&#23398;&#26657;_&#26082;&#35373;&#29031;&#26126;&#25968;&#37327;&#2636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&#20013;3.&#19971;&#29983;&#20013;&#23398;&#26657;_&#26082;&#35373;&#29031;&#26126;&#25968;&#37327;&#2636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&#20013;4.&#26085;&#37326;&#31532;&#19977;&#20013;&#23398;&#26657;_&#26082;&#35373;&#29031;&#26126;&#25968;&#37327;&#2636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&#20013;5.&#26085;&#37326;&#31532;&#22235;&#20013;&#23398;&#26657;_&#26082;&#35373;&#29031;&#26126;&#25968;&#37327;&#2636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&#20013;6.&#19977;&#27810;&#20013;&#23398;&#26657;_&#26082;&#35373;&#29031;&#26126;&#25968;&#37327;&#26360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&#20013;7.&#22823;&#22338;&#19978;&#20013;&#23398;&#26657;_&#26082;&#35373;&#29031;&#26126;&#25968;&#37327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3567;2.&#26085;&#37326;&#31532;&#20116;&#23567;&#23398;&#26657;_&#26082;&#35373;&#29031;&#26126;&#25968;&#37327;&#26360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&#20013;8.&#24179;&#23665;&#20013;&#23398;&#26657;_&#26082;&#35373;&#29031;&#26126;&#25968;&#37327;&#26360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&#24188;1.&#31532;&#20108;&#24188;&#31258;&#22290;_&#26082;&#35373;&#29031;&#26126;&#25968;&#37327;&#2636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&#24188;2.&#31532;&#19971;&#24188;&#31258;&#22290;_&#26082;&#35373;&#29031;&#26126;&#25968;&#37327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23567;3.&#26085;&#37326;&#31532;&#20845;&#23567;&#23398;&#26657;_&#26082;&#35373;&#29031;&#26126;&#25968;&#37327;&#2636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23567;4.&#24179;&#23665;&#23567;&#23398;&#26657;_&#26082;&#35373;&#29031;&#26126;&#25968;&#37327;&#2636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23567;5.&#26085;&#37326;&#31532;&#20843;&#23567;&#23398;&#26657;_&#26082;&#35373;&#29031;&#26126;&#25968;&#37327;&#2636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23567;6.&#26085;&#37326;&#31532;&#19971;&#23567;&#23398;&#26657;_&#26082;&#35373;&#29031;&#26126;&#25968;&#37327;&#2636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23567;7.&#21335;&#24179;&#23567;&#23398;&#26657;_&#26082;&#35373;&#29031;&#26126;&#25968;&#37327;&#2636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23567;8.&#26093;&#12364;&#19992;&#23567;&#23398;&#26657;_&#26082;&#35373;&#29031;&#26126;&#25968;&#37327;&#2636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23567;9.&#26481;&#20809;&#23546;&#23567;&#23398;&#26657;_&#26082;&#35373;&#29031;&#26126;&#25968;&#37327;&#2636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表紙"/>
      <sheetName val="電灯幹線拾"/>
      <sheetName val="電灯集"/>
      <sheetName val="電灯拾"/>
      <sheetName val="照明器具"/>
      <sheetName val="電灯幹線集"/>
      <sheetName val="Sheet2"/>
      <sheetName val="ｺﾝｾﾝﾄ集"/>
      <sheetName val="ｺﾝｾﾝﾄ拾"/>
      <sheetName val="動力幹線集"/>
      <sheetName val="動力幹線拾"/>
      <sheetName val="動力集"/>
      <sheetName val="情報集"/>
      <sheetName val="情報拾"/>
      <sheetName val="電話集"/>
      <sheetName val="電話拾"/>
      <sheetName val="放送集"/>
      <sheetName val="インターホン集"/>
      <sheetName val="時計集"/>
      <sheetName val="監視カメラ集"/>
      <sheetName val="監視カメラ拾"/>
      <sheetName val="火報集"/>
      <sheetName val="コンセント集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64">
          <cell r="AO64">
            <v>782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表紙"/>
      <sheetName val="電灯幹線拾"/>
      <sheetName val="電灯集"/>
      <sheetName val="電灯拾"/>
      <sheetName val="照明器具"/>
      <sheetName val="電灯幹線集"/>
      <sheetName val="Sheet2"/>
      <sheetName val="ｺﾝｾﾝﾄ集"/>
      <sheetName val="ｺﾝｾﾝﾄ拾"/>
      <sheetName val="動力幹線集"/>
      <sheetName val="動力幹線拾"/>
      <sheetName val="動力集"/>
      <sheetName val="情報集"/>
      <sheetName val="情報拾"/>
      <sheetName val="電話集"/>
      <sheetName val="電話拾"/>
      <sheetName val="放送集"/>
      <sheetName val="インターホン集"/>
      <sheetName val="時計集"/>
      <sheetName val="監視カメラ集"/>
      <sheetName val="監視カメラ拾"/>
      <sheetName val="火報集"/>
      <sheetName val="コンセント集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64">
          <cell r="AO64">
            <v>607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表紙"/>
      <sheetName val="電灯幹線拾"/>
      <sheetName val="電灯集"/>
      <sheetName val="電灯拾"/>
      <sheetName val="照明器具"/>
      <sheetName val="電灯幹線集"/>
      <sheetName val="Sheet2"/>
      <sheetName val="ｺﾝｾﾝﾄ集"/>
      <sheetName val="ｺﾝｾﾝﾄ拾"/>
      <sheetName val="動力幹線集"/>
      <sheetName val="動力幹線拾"/>
      <sheetName val="動力集"/>
      <sheetName val="情報集"/>
      <sheetName val="情報拾"/>
      <sheetName val="電話集"/>
      <sheetName val="電話拾"/>
      <sheetName val="放送集"/>
      <sheetName val="インターホン集"/>
      <sheetName val="時計集"/>
      <sheetName val="監視カメラ集"/>
      <sheetName val="監視カメラ拾"/>
      <sheetName val="火報集"/>
      <sheetName val="コンセント集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64">
          <cell r="AO64">
            <v>555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表紙"/>
      <sheetName val="電灯幹線拾"/>
      <sheetName val="電灯集"/>
      <sheetName val="電灯拾"/>
      <sheetName val="照明器具"/>
      <sheetName val="電灯幹線集"/>
      <sheetName val="Sheet2"/>
      <sheetName val="ｺﾝｾﾝﾄ集"/>
      <sheetName val="ｺﾝｾﾝﾄ拾"/>
      <sheetName val="動力幹線集"/>
      <sheetName val="動力幹線拾"/>
      <sheetName val="動力集"/>
      <sheetName val="情報集"/>
      <sheetName val="情報拾"/>
      <sheetName val="電話集"/>
      <sheetName val="電話拾"/>
      <sheetName val="放送集"/>
      <sheetName val="インターホン集"/>
      <sheetName val="時計集"/>
      <sheetName val="監視カメラ集"/>
      <sheetName val="監視カメラ拾"/>
      <sheetName val="火報集"/>
      <sheetName val="コンセント集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7">
          <cell r="AO37">
            <v>897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表紙"/>
      <sheetName val="電灯幹線拾"/>
      <sheetName val="電灯集"/>
      <sheetName val="電灯拾"/>
      <sheetName val="照明器具"/>
      <sheetName val="電灯幹線集"/>
      <sheetName val="Sheet2"/>
      <sheetName val="ｺﾝｾﾝﾄ集"/>
      <sheetName val="ｺﾝｾﾝﾄ拾"/>
      <sheetName val="動力幹線集"/>
      <sheetName val="動力幹線拾"/>
      <sheetName val="動力集"/>
      <sheetName val="情報集"/>
      <sheetName val="情報拾"/>
      <sheetName val="電話集"/>
      <sheetName val="電話拾"/>
      <sheetName val="放送集"/>
      <sheetName val="インターホン集"/>
      <sheetName val="時計集"/>
      <sheetName val="監視カメラ集"/>
      <sheetName val="監視カメラ拾"/>
      <sheetName val="火報集"/>
      <sheetName val="コンセント集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64">
          <cell r="AO64">
            <v>1543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表紙"/>
      <sheetName val="電灯幹線拾"/>
      <sheetName val="電灯集"/>
      <sheetName val="電灯拾"/>
      <sheetName val="照明器具"/>
      <sheetName val="電灯幹線集"/>
      <sheetName val="Sheet2"/>
      <sheetName val="ｺﾝｾﾝﾄ集"/>
      <sheetName val="ｺﾝｾﾝﾄ拾"/>
      <sheetName val="動力幹線集"/>
      <sheetName val="動力幹線拾"/>
      <sheetName val="動力集"/>
      <sheetName val="情報集"/>
      <sheetName val="情報拾"/>
      <sheetName val="電話集"/>
      <sheetName val="電話拾"/>
      <sheetName val="放送集"/>
      <sheetName val="インターホン集"/>
      <sheetName val="時計集"/>
      <sheetName val="監視カメラ集"/>
      <sheetName val="監視カメラ拾"/>
      <sheetName val="火報集"/>
      <sheetName val="コンセント集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64">
          <cell r="AO64">
            <v>514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表紙"/>
      <sheetName val="電灯幹線拾"/>
      <sheetName val="電灯集"/>
      <sheetName val="電灯拾"/>
      <sheetName val="照明器具"/>
      <sheetName val="電灯幹線集"/>
      <sheetName val="Sheet2"/>
      <sheetName val="ｺﾝｾﾝﾄ集"/>
      <sheetName val="ｺﾝｾﾝﾄ拾"/>
      <sheetName val="動力幹線集"/>
      <sheetName val="動力幹線拾"/>
      <sheetName val="動力集"/>
      <sheetName val="情報集"/>
      <sheetName val="情報拾"/>
      <sheetName val="電話集"/>
      <sheetName val="電話拾"/>
      <sheetName val="放送集"/>
      <sheetName val="インターホン集"/>
      <sheetName val="時計集"/>
      <sheetName val="監視カメラ集"/>
      <sheetName val="監視カメラ拾"/>
      <sheetName val="火報集"/>
      <sheetName val="コンセント集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64">
          <cell r="AO64">
            <v>915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表紙"/>
      <sheetName val="電灯幹線拾"/>
      <sheetName val="電灯集"/>
      <sheetName val="電灯拾"/>
      <sheetName val="照明器具"/>
      <sheetName val="電灯幹線集"/>
      <sheetName val="Sheet2"/>
      <sheetName val="ｺﾝｾﾝﾄ集"/>
      <sheetName val="ｺﾝｾﾝﾄ拾"/>
      <sheetName val="動力幹線集"/>
      <sheetName val="動力幹線拾"/>
      <sheetName val="動力集"/>
      <sheetName val="情報集"/>
      <sheetName val="情報拾"/>
      <sheetName val="電話集"/>
      <sheetName val="電話拾"/>
      <sheetName val="放送集"/>
      <sheetName val="インターホン集"/>
      <sheetName val="時計集"/>
      <sheetName val="監視カメラ集"/>
      <sheetName val="監視カメラ拾"/>
      <sheetName val="火報集"/>
      <sheetName val="コンセント集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64">
          <cell r="AO64">
            <v>1132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表紙"/>
      <sheetName val="電灯幹線拾"/>
      <sheetName val="電灯集"/>
      <sheetName val="電灯拾"/>
      <sheetName val="照明器具"/>
      <sheetName val="電灯幹線集"/>
      <sheetName val="Sheet2"/>
      <sheetName val="ｺﾝｾﾝﾄ集"/>
      <sheetName val="ｺﾝｾﾝﾄ拾"/>
      <sheetName val="動力幹線集"/>
      <sheetName val="動力幹線拾"/>
      <sheetName val="動力集"/>
      <sheetName val="情報集"/>
      <sheetName val="情報拾"/>
      <sheetName val="電話集"/>
      <sheetName val="電話拾"/>
      <sheetName val="放送集"/>
      <sheetName val="インターホン集"/>
      <sheetName val="時計集"/>
      <sheetName val="監視カメラ集"/>
      <sheetName val="監視カメラ拾"/>
      <sheetName val="火報集"/>
      <sheetName val="コンセント集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64">
          <cell r="AO64">
            <v>916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表紙"/>
      <sheetName val="電灯幹線拾"/>
      <sheetName val="電灯集"/>
      <sheetName val="電灯拾"/>
      <sheetName val="照明器具"/>
      <sheetName val="電灯幹線集"/>
      <sheetName val="Sheet2"/>
      <sheetName val="ｺﾝｾﾝﾄ集"/>
      <sheetName val="ｺﾝｾﾝﾄ拾"/>
      <sheetName val="動力幹線集"/>
      <sheetName val="動力幹線拾"/>
      <sheetName val="動力集"/>
      <sheetName val="情報集"/>
      <sheetName val="情報拾"/>
      <sheetName val="電話集"/>
      <sheetName val="電話拾"/>
      <sheetName val="放送集"/>
      <sheetName val="インターホン集"/>
      <sheetName val="時計集"/>
      <sheetName val="監視カメラ集"/>
      <sheetName val="監視カメラ拾"/>
      <sheetName val="火報集"/>
      <sheetName val="コンセント集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64">
          <cell r="AO64">
            <v>1230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表紙"/>
      <sheetName val="電灯幹線拾"/>
      <sheetName val="電灯集"/>
      <sheetName val="電灯拾"/>
      <sheetName val="照明器具"/>
      <sheetName val="電灯幹線集"/>
      <sheetName val="Sheet2"/>
      <sheetName val="ｺﾝｾﾝﾄ集"/>
      <sheetName val="ｺﾝｾﾝﾄ拾"/>
      <sheetName val="動力幹線集"/>
      <sheetName val="動力幹線拾"/>
      <sheetName val="動力集"/>
      <sheetName val="情報集"/>
      <sheetName val="情報拾"/>
      <sheetName val="電話集"/>
      <sheetName val="電話拾"/>
      <sheetName val="放送集"/>
      <sheetName val="インターホン集"/>
      <sheetName val="時計集"/>
      <sheetName val="監視カメラ集"/>
      <sheetName val="監視カメラ拾"/>
      <sheetName val="火報集"/>
      <sheetName val="コンセント集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64">
          <cell r="AO64">
            <v>1043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表紙"/>
      <sheetName val="電灯幹線拾"/>
      <sheetName val="電灯集"/>
      <sheetName val="電灯拾"/>
      <sheetName val="照明器具"/>
      <sheetName val="電灯幹線集"/>
      <sheetName val="Sheet2"/>
      <sheetName val="ｺﾝｾﾝﾄ集"/>
      <sheetName val="ｺﾝｾﾝﾄ拾"/>
      <sheetName val="動力幹線集"/>
      <sheetName val="動力幹線拾"/>
      <sheetName val="動力集"/>
      <sheetName val="情報集"/>
      <sheetName val="情報拾"/>
      <sheetName val="電話集"/>
      <sheetName val="電話拾"/>
      <sheetName val="放送集"/>
      <sheetName val="インターホン集"/>
      <sheetName val="時計集"/>
      <sheetName val="監視カメラ集"/>
      <sheetName val="監視カメラ拾"/>
      <sheetName val="火報集"/>
      <sheetName val="コンセント集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64">
          <cell r="AO64">
            <v>874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表紙"/>
      <sheetName val="電灯幹線拾"/>
      <sheetName val="電灯集"/>
      <sheetName val="電灯拾"/>
      <sheetName val="照明器具"/>
      <sheetName val="電灯幹線集"/>
      <sheetName val="Sheet2"/>
      <sheetName val="ｺﾝｾﾝﾄ集"/>
      <sheetName val="ｺﾝｾﾝﾄ拾"/>
      <sheetName val="動力幹線集"/>
      <sheetName val="動力幹線拾"/>
      <sheetName val="動力集"/>
      <sheetName val="情報集"/>
      <sheetName val="情報拾"/>
      <sheetName val="電話集"/>
      <sheetName val="電話拾"/>
      <sheetName val="放送集"/>
      <sheetName val="インターホン集"/>
      <sheetName val="時計集"/>
      <sheetName val="監視カメラ集"/>
      <sheetName val="監視カメラ拾"/>
      <sheetName val="火報集"/>
      <sheetName val="コンセント集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64">
          <cell r="AO64">
            <v>899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表紙"/>
      <sheetName val="電灯幹線拾"/>
      <sheetName val="電灯集"/>
      <sheetName val="電灯拾"/>
      <sheetName val="照明器具"/>
      <sheetName val="電灯幹線集"/>
      <sheetName val="Sheet2"/>
      <sheetName val="ｺﾝｾﾝﾄ集"/>
      <sheetName val="ｺﾝｾﾝﾄ拾"/>
      <sheetName val="動力幹線集"/>
      <sheetName val="動力幹線拾"/>
      <sheetName val="動力集"/>
      <sheetName val="情報集"/>
      <sheetName val="情報拾"/>
      <sheetName val="電話集"/>
      <sheetName val="電話拾"/>
      <sheetName val="放送集"/>
      <sheetName val="インターホン集"/>
      <sheetName val="時計集"/>
      <sheetName val="監視カメラ集"/>
      <sheetName val="監視カメラ拾"/>
      <sheetName val="火報集"/>
      <sheetName val="コンセント集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3">
          <cell r="AO33">
            <v>88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表紙"/>
      <sheetName val="電灯幹線拾"/>
      <sheetName val="電灯集"/>
      <sheetName val="電灯拾"/>
      <sheetName val="照明器具"/>
      <sheetName val="電灯幹線集"/>
      <sheetName val="Sheet2"/>
      <sheetName val="ｺﾝｾﾝﾄ集"/>
      <sheetName val="ｺﾝｾﾝﾄ拾"/>
      <sheetName val="動力幹線集"/>
      <sheetName val="動力幹線拾"/>
      <sheetName val="動力集"/>
      <sheetName val="情報集"/>
      <sheetName val="情報拾"/>
      <sheetName val="電話集"/>
      <sheetName val="電話拾"/>
      <sheetName val="放送集"/>
      <sheetName val="インターホン集"/>
      <sheetName val="時計集"/>
      <sheetName val="監視カメラ集"/>
      <sheetName val="監視カメラ拾"/>
      <sheetName val="火報集"/>
      <sheetName val="コンセント集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3">
          <cell r="AO33">
            <v>117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表紙"/>
      <sheetName val="電灯幹線拾"/>
      <sheetName val="電灯集"/>
      <sheetName val="電灯拾"/>
      <sheetName val="照明器具"/>
      <sheetName val="電灯幹線集"/>
      <sheetName val="Sheet2"/>
      <sheetName val="ｺﾝｾﾝﾄ集"/>
      <sheetName val="ｺﾝｾﾝﾄ拾"/>
      <sheetName val="動力幹線集"/>
      <sheetName val="動力幹線拾"/>
      <sheetName val="動力集"/>
      <sheetName val="情報集"/>
      <sheetName val="情報拾"/>
      <sheetName val="電話集"/>
      <sheetName val="電話拾"/>
      <sheetName val="放送集"/>
      <sheetName val="インターホン集"/>
      <sheetName val="時計集"/>
      <sheetName val="監視カメラ集"/>
      <sheetName val="監視カメラ拾"/>
      <sheetName val="火報集"/>
      <sheetName val="コンセント集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64">
          <cell r="AO64">
            <v>778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表紙"/>
      <sheetName val="電灯幹線拾"/>
      <sheetName val="電灯集"/>
      <sheetName val="電灯拾"/>
      <sheetName val="照明器具"/>
      <sheetName val="電灯幹線集"/>
      <sheetName val="Sheet2"/>
      <sheetName val="ｺﾝｾﾝﾄ集"/>
      <sheetName val="ｺﾝｾﾝﾄ拾"/>
      <sheetName val="動力幹線集"/>
      <sheetName val="動力幹線拾"/>
      <sheetName val="動力集"/>
      <sheetName val="情報集"/>
      <sheetName val="情報拾"/>
      <sheetName val="電話集"/>
      <sheetName val="電話拾"/>
      <sheetName val="放送集"/>
      <sheetName val="インターホン集"/>
      <sheetName val="時計集"/>
      <sheetName val="監視カメラ集"/>
      <sheetName val="監視カメラ拾"/>
      <sheetName val="火報集"/>
      <sheetName val="コンセント集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64">
          <cell r="AO64">
            <v>1505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表紙"/>
      <sheetName val="電灯幹線拾"/>
      <sheetName val="電灯集"/>
      <sheetName val="電灯拾"/>
      <sheetName val="照明器具"/>
      <sheetName val="電灯幹線集"/>
      <sheetName val="Sheet2"/>
      <sheetName val="ｺﾝｾﾝﾄ集"/>
      <sheetName val="ｺﾝｾﾝﾄ拾"/>
      <sheetName val="動力幹線集"/>
      <sheetName val="動力幹線拾"/>
      <sheetName val="動力集"/>
      <sheetName val="情報集"/>
      <sheetName val="情報拾"/>
      <sheetName val="電話集"/>
      <sheetName val="電話拾"/>
      <sheetName val="放送集"/>
      <sheetName val="インターホン集"/>
      <sheetName val="時計集"/>
      <sheetName val="監視カメラ集"/>
      <sheetName val="監視カメラ拾"/>
      <sheetName val="火報集"/>
      <sheetName val="コンセント集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64">
          <cell r="AO64">
            <v>701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表紙"/>
      <sheetName val="電灯幹線拾"/>
      <sheetName val="電灯集"/>
      <sheetName val="電灯拾"/>
      <sheetName val="照明器具"/>
      <sheetName val="電灯幹線集"/>
      <sheetName val="Sheet2"/>
      <sheetName val="ｺﾝｾﾝﾄ集"/>
      <sheetName val="ｺﾝｾﾝﾄ拾"/>
      <sheetName val="動力幹線集"/>
      <sheetName val="動力幹線拾"/>
      <sheetName val="動力集"/>
      <sheetName val="情報集"/>
      <sheetName val="情報拾"/>
      <sheetName val="電話集"/>
      <sheetName val="電話拾"/>
      <sheetName val="放送集"/>
      <sheetName val="インターホン集"/>
      <sheetName val="時計集"/>
      <sheetName val="監視カメラ集"/>
      <sheetName val="監視カメラ拾"/>
      <sheetName val="火報集"/>
      <sheetName val="コンセント集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64">
          <cell r="AO64">
            <v>456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表紙"/>
      <sheetName val="電灯幹線拾"/>
      <sheetName val="電灯集"/>
      <sheetName val="電灯拾"/>
      <sheetName val="照明器具"/>
      <sheetName val="電灯幹線集"/>
      <sheetName val="Sheet2"/>
      <sheetName val="ｺﾝｾﾝﾄ集"/>
      <sheetName val="ｺﾝｾﾝﾄ拾"/>
      <sheetName val="動力幹線集"/>
      <sheetName val="動力幹線拾"/>
      <sheetName val="動力集"/>
      <sheetName val="情報集"/>
      <sheetName val="情報拾"/>
      <sheetName val="電話集"/>
      <sheetName val="電話拾"/>
      <sheetName val="放送集"/>
      <sheetName val="インターホン集"/>
      <sheetName val="時計集"/>
      <sheetName val="監視カメラ集"/>
      <sheetName val="監視カメラ拾"/>
      <sheetName val="火報集"/>
      <sheetName val="コンセント集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65">
          <cell r="AO65">
            <v>760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表紙"/>
      <sheetName val="電灯幹線拾"/>
      <sheetName val="電灯集"/>
      <sheetName val="電灯拾"/>
      <sheetName val="照明器具"/>
      <sheetName val="電灯幹線集"/>
      <sheetName val="Sheet2"/>
      <sheetName val="ｺﾝｾﾝﾄ集"/>
      <sheetName val="ｺﾝｾﾝﾄ拾"/>
      <sheetName val="動力幹線集"/>
      <sheetName val="動力幹線拾"/>
      <sheetName val="動力集"/>
      <sheetName val="情報集"/>
      <sheetName val="情報拾"/>
      <sheetName val="電話集"/>
      <sheetName val="電話拾"/>
      <sheetName val="放送集"/>
      <sheetName val="インターホン集"/>
      <sheetName val="時計集"/>
      <sheetName val="監視カメラ集"/>
      <sheetName val="監視カメラ拾"/>
      <sheetName val="火報集"/>
      <sheetName val="コンセント集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3">
          <cell r="AO33">
            <v>109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表紙"/>
      <sheetName val="電灯幹線拾"/>
      <sheetName val="電灯集"/>
      <sheetName val="電灯拾"/>
      <sheetName val="照明器具"/>
      <sheetName val="電灯幹線集"/>
      <sheetName val="Sheet2"/>
      <sheetName val="ｺﾝｾﾝﾄ集"/>
      <sheetName val="ｺﾝｾﾝﾄ拾"/>
      <sheetName val="動力幹線集"/>
      <sheetName val="動力幹線拾"/>
      <sheetName val="動力集"/>
      <sheetName val="情報集"/>
      <sheetName val="情報拾"/>
      <sheetName val="電話集"/>
      <sheetName val="電話拾"/>
      <sheetName val="放送集"/>
      <sheetName val="インターホン集"/>
      <sheetName val="時計集"/>
      <sheetName val="監視カメラ集"/>
      <sheetName val="監視カメラ拾"/>
      <sheetName val="火報集"/>
      <sheetName val="コンセント集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64">
          <cell r="AO64">
            <v>676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47F5D-40AD-45B9-AA8C-1B10F990F648}">
  <sheetPr>
    <pageSetUpPr fitToPage="1"/>
  </sheetPr>
  <dimension ref="A1:D27"/>
  <sheetViews>
    <sheetView tabSelected="1" view="pageBreakPreview" zoomScaleNormal="50" zoomScaleSheetLayoutView="100" workbookViewId="0">
      <selection activeCell="C16" sqref="C16"/>
    </sheetView>
  </sheetViews>
  <sheetFormatPr defaultRowHeight="25.5" customHeight="1" x14ac:dyDescent="0.15"/>
  <cols>
    <col min="1" max="1" width="9.375" style="1" customWidth="1"/>
    <col min="2" max="2" width="9" style="1" customWidth="1"/>
    <col min="3" max="3" width="36.25" style="12" bestFit="1" customWidth="1"/>
    <col min="4" max="4" width="22.625" style="1" bestFit="1" customWidth="1"/>
    <col min="5" max="16384" width="9" style="1"/>
  </cols>
  <sheetData>
    <row r="1" spans="1:4" ht="25.5" customHeight="1" x14ac:dyDescent="0.3">
      <c r="D1" s="14" t="s">
        <v>28</v>
      </c>
    </row>
    <row r="2" spans="1:4" ht="25.5" customHeight="1" x14ac:dyDescent="0.15">
      <c r="A2" s="13" t="s">
        <v>26</v>
      </c>
    </row>
    <row r="3" spans="1:4" ht="25.5" customHeight="1" thickBot="1" x14ac:dyDescent="0.2"/>
    <row r="4" spans="1:4" ht="25.5" customHeight="1" thickBot="1" x14ac:dyDescent="0.2">
      <c r="A4" s="9"/>
      <c r="B4" s="10" t="s">
        <v>0</v>
      </c>
      <c r="C4" s="10" t="s">
        <v>23</v>
      </c>
      <c r="D4" s="11" t="s">
        <v>27</v>
      </c>
    </row>
    <row r="5" spans="1:4" ht="25.5" customHeight="1" x14ac:dyDescent="0.15">
      <c r="A5" s="15" t="s">
        <v>24</v>
      </c>
      <c r="B5" s="7">
        <v>1</v>
      </c>
      <c r="C5" s="27" t="s">
        <v>5</v>
      </c>
      <c r="D5" s="22">
        <f>[1]照明器具!$AO$64</f>
        <v>782</v>
      </c>
    </row>
    <row r="6" spans="1:4" ht="25.5" customHeight="1" x14ac:dyDescent="0.15">
      <c r="A6" s="15"/>
      <c r="B6" s="7">
        <v>2</v>
      </c>
      <c r="C6" s="27" t="s">
        <v>6</v>
      </c>
      <c r="D6" s="22">
        <f>[2]照明器具!$AO$64</f>
        <v>874</v>
      </c>
    </row>
    <row r="7" spans="1:4" ht="25.5" customHeight="1" x14ac:dyDescent="0.15">
      <c r="A7" s="15"/>
      <c r="B7" s="7">
        <v>3</v>
      </c>
      <c r="C7" s="27" t="s">
        <v>7</v>
      </c>
      <c r="D7" s="22">
        <f>[3]照明器具!$AO$64</f>
        <v>778</v>
      </c>
    </row>
    <row r="8" spans="1:4" ht="25.5" customHeight="1" x14ac:dyDescent="0.15">
      <c r="A8" s="15"/>
      <c r="B8" s="7">
        <v>4</v>
      </c>
      <c r="C8" s="27" t="s">
        <v>8</v>
      </c>
      <c r="D8" s="22">
        <f>[4]照明器具!$AO$64</f>
        <v>1505</v>
      </c>
    </row>
    <row r="9" spans="1:4" ht="25.5" customHeight="1" x14ac:dyDescent="0.15">
      <c r="A9" s="15"/>
      <c r="B9" s="7">
        <v>5</v>
      </c>
      <c r="C9" s="27" t="s">
        <v>9</v>
      </c>
      <c r="D9" s="22">
        <f>[5]照明器具!$AO$64</f>
        <v>701</v>
      </c>
    </row>
    <row r="10" spans="1:4" ht="25.5" customHeight="1" x14ac:dyDescent="0.15">
      <c r="A10" s="15"/>
      <c r="B10" s="7">
        <v>6</v>
      </c>
      <c r="C10" s="27" t="s">
        <v>10</v>
      </c>
      <c r="D10" s="22">
        <f>[6]照明器具!$AO$64</f>
        <v>456</v>
      </c>
    </row>
    <row r="11" spans="1:4" ht="25.5" customHeight="1" x14ac:dyDescent="0.15">
      <c r="A11" s="15"/>
      <c r="B11" s="7">
        <v>7</v>
      </c>
      <c r="C11" s="27" t="s">
        <v>11</v>
      </c>
      <c r="D11" s="22">
        <f>[7]照明器具!$AO$65</f>
        <v>760</v>
      </c>
    </row>
    <row r="12" spans="1:4" ht="25.5" customHeight="1" x14ac:dyDescent="0.15">
      <c r="A12" s="15"/>
      <c r="B12" s="7">
        <v>8</v>
      </c>
      <c r="C12" s="27" t="s">
        <v>12</v>
      </c>
      <c r="D12" s="22">
        <f>[8]照明器具!$AO$33</f>
        <v>109</v>
      </c>
    </row>
    <row r="13" spans="1:4" ht="25.5" customHeight="1" x14ac:dyDescent="0.15">
      <c r="A13" s="15"/>
      <c r="B13" s="7">
        <v>9</v>
      </c>
      <c r="C13" s="27" t="s">
        <v>13</v>
      </c>
      <c r="D13" s="22">
        <f>[9]照明器具!$AO$64</f>
        <v>676</v>
      </c>
    </row>
    <row r="14" spans="1:4" ht="25.5" customHeight="1" x14ac:dyDescent="0.15">
      <c r="A14" s="15"/>
      <c r="B14" s="7">
        <v>10</v>
      </c>
      <c r="C14" s="27" t="s">
        <v>14</v>
      </c>
      <c r="D14" s="22">
        <f>[10]照明器具!$AO$64</f>
        <v>607</v>
      </c>
    </row>
    <row r="15" spans="1:4" ht="25.5" customHeight="1" x14ac:dyDescent="0.15">
      <c r="A15" s="15"/>
      <c r="B15" s="7">
        <v>11</v>
      </c>
      <c r="C15" s="27" t="s">
        <v>30</v>
      </c>
      <c r="D15" s="22">
        <f>[11]照明器具!$AO$64</f>
        <v>555</v>
      </c>
    </row>
    <row r="16" spans="1:4" ht="25.5" customHeight="1" thickBot="1" x14ac:dyDescent="0.2">
      <c r="A16" s="16"/>
      <c r="B16" s="8">
        <v>12</v>
      </c>
      <c r="C16" s="28" t="s">
        <v>1</v>
      </c>
      <c r="D16" s="23">
        <f>[12]照明器具!$AO$37</f>
        <v>897</v>
      </c>
    </row>
    <row r="17" spans="1:4" ht="25.5" customHeight="1" x14ac:dyDescent="0.15">
      <c r="A17" s="17" t="s">
        <v>25</v>
      </c>
      <c r="B17" s="4">
        <v>1</v>
      </c>
      <c r="C17" s="29" t="s">
        <v>15</v>
      </c>
      <c r="D17" s="24">
        <f>[13]照明器具!$AO$64</f>
        <v>1543</v>
      </c>
    </row>
    <row r="18" spans="1:4" ht="25.5" customHeight="1" x14ac:dyDescent="0.15">
      <c r="A18" s="18"/>
      <c r="B18" s="5">
        <v>2</v>
      </c>
      <c r="C18" s="27" t="s">
        <v>16</v>
      </c>
      <c r="D18" s="22">
        <f>[14]照明器具!$AO$64</f>
        <v>514</v>
      </c>
    </row>
    <row r="19" spans="1:4" ht="25.5" customHeight="1" x14ac:dyDescent="0.15">
      <c r="A19" s="18"/>
      <c r="B19" s="5">
        <v>3</v>
      </c>
      <c r="C19" s="27" t="s">
        <v>17</v>
      </c>
      <c r="D19" s="22">
        <f>[15]照明器具!$AO$64</f>
        <v>915</v>
      </c>
    </row>
    <row r="20" spans="1:4" ht="25.5" customHeight="1" x14ac:dyDescent="0.15">
      <c r="A20" s="18"/>
      <c r="B20" s="5">
        <v>4</v>
      </c>
      <c r="C20" s="27" t="s">
        <v>18</v>
      </c>
      <c r="D20" s="22">
        <f>[16]照明器具!$AO$64</f>
        <v>1132</v>
      </c>
    </row>
    <row r="21" spans="1:4" ht="25.5" customHeight="1" x14ac:dyDescent="0.15">
      <c r="A21" s="18"/>
      <c r="B21" s="5">
        <v>5</v>
      </c>
      <c r="C21" s="27" t="s">
        <v>19</v>
      </c>
      <c r="D21" s="22">
        <f>[17]照明器具!$AO$64</f>
        <v>916</v>
      </c>
    </row>
    <row r="22" spans="1:4" ht="25.5" customHeight="1" x14ac:dyDescent="0.15">
      <c r="A22" s="18"/>
      <c r="B22" s="5">
        <v>6</v>
      </c>
      <c r="C22" s="27" t="s">
        <v>20</v>
      </c>
      <c r="D22" s="22">
        <f>[18]照明器具!$AO$64</f>
        <v>1230</v>
      </c>
    </row>
    <row r="23" spans="1:4" ht="25.5" customHeight="1" x14ac:dyDescent="0.15">
      <c r="A23" s="18"/>
      <c r="B23" s="5">
        <v>7</v>
      </c>
      <c r="C23" s="27" t="s">
        <v>21</v>
      </c>
      <c r="D23" s="22">
        <f>[19]照明器具!$AO$64</f>
        <v>1043</v>
      </c>
    </row>
    <row r="24" spans="1:4" ht="25.5" customHeight="1" thickBot="1" x14ac:dyDescent="0.2">
      <c r="A24" s="19"/>
      <c r="B24" s="6">
        <v>8</v>
      </c>
      <c r="C24" s="28" t="s">
        <v>22</v>
      </c>
      <c r="D24" s="23">
        <f>[20]照明器具!$AO$64</f>
        <v>899</v>
      </c>
    </row>
    <row r="25" spans="1:4" ht="25.5" customHeight="1" x14ac:dyDescent="0.15">
      <c r="A25" s="20" t="s">
        <v>2</v>
      </c>
      <c r="B25" s="2">
        <v>1</v>
      </c>
      <c r="C25" s="30" t="s">
        <v>3</v>
      </c>
      <c r="D25" s="25">
        <f>[21]照明器具!$AO$33</f>
        <v>88</v>
      </c>
    </row>
    <row r="26" spans="1:4" ht="25.5" customHeight="1" thickBot="1" x14ac:dyDescent="0.2">
      <c r="A26" s="21"/>
      <c r="B26" s="3">
        <v>2</v>
      </c>
      <c r="C26" s="31" t="s">
        <v>4</v>
      </c>
      <c r="D26" s="26">
        <f>[22]照明器具!$AO$33</f>
        <v>117</v>
      </c>
    </row>
    <row r="27" spans="1:4" ht="25.5" customHeight="1" thickBot="1" x14ac:dyDescent="0.2">
      <c r="A27" s="32" t="s">
        <v>29</v>
      </c>
      <c r="B27" s="33"/>
      <c r="C27" s="33"/>
      <c r="D27" s="34">
        <f>SUM(D5:D26)</f>
        <v>17097</v>
      </c>
    </row>
  </sheetData>
  <mergeCells count="4">
    <mergeCell ref="A5:A16"/>
    <mergeCell ref="A17:A24"/>
    <mergeCell ref="A25:A26"/>
    <mergeCell ref="A27:C27"/>
  </mergeCells>
  <phoneticPr fontId="1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総括表_既設数量調書</vt:lpstr>
      <vt:lpstr>総括表_既設数量調書!Print_Area</vt:lpstr>
      <vt:lpstr>総括表_既設数量調書!Print_Titles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2025-01-08T04:18:37Z</cp:lastPrinted>
  <dcterms:created xsi:type="dcterms:W3CDTF">2024-04-02T23:51:04Z</dcterms:created>
  <dcterms:modified xsi:type="dcterms:W3CDTF">2025-01-17T04:41:08Z</dcterms:modified>
</cp:coreProperties>
</file>